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KATARZYNA CZARNOCKA\01 Postępowania aktualne\08 PNK Żywienie 73.2019\03 SIWZ + Ogłoszenie\"/>
    </mc:Choice>
  </mc:AlternateContent>
  <bookViews>
    <workbookView xWindow="0" yWindow="0" windowWidth="28800" windowHeight="12300" tabRatio="763" activeTab="2"/>
  </bookViews>
  <sheets>
    <sheet name="Część nr 1" sheetId="13" r:id="rId1"/>
    <sheet name="Część nr 2" sheetId="14" r:id="rId2"/>
    <sheet name="Część nr 3" sheetId="15" r:id="rId3"/>
  </sheets>
  <calcPr calcId="162913"/>
</workbook>
</file>

<file path=xl/calcChain.xml><?xml version="1.0" encoding="utf-8"?>
<calcChain xmlns="http://schemas.openxmlformats.org/spreadsheetml/2006/main">
  <c r="L13" i="14" l="1"/>
  <c r="M13" i="14" s="1"/>
  <c r="L12" i="14"/>
  <c r="M12" i="14" s="1"/>
  <c r="L8" i="14"/>
  <c r="M8" i="14" s="1"/>
  <c r="L9" i="14"/>
  <c r="M9" i="14" s="1"/>
  <c r="L10" i="14"/>
  <c r="L11" i="14"/>
  <c r="M11" i="14" s="1"/>
  <c r="L7" i="14"/>
  <c r="M7" i="14" s="1"/>
  <c r="L11" i="13"/>
  <c r="M11" i="13" s="1"/>
  <c r="L12" i="13"/>
  <c r="M12" i="13" s="1"/>
  <c r="L13" i="13"/>
  <c r="M13" i="13" s="1"/>
  <c r="L14" i="13"/>
  <c r="M14" i="13" s="1"/>
  <c r="L15" i="13"/>
  <c r="M15" i="13" s="1"/>
  <c r="L16" i="13"/>
  <c r="M16" i="13" s="1"/>
  <c r="L17" i="13"/>
  <c r="M17" i="13" s="1"/>
  <c r="L18" i="13"/>
  <c r="M18" i="13" s="1"/>
  <c r="L19" i="13"/>
  <c r="M19" i="13" s="1"/>
  <c r="L20" i="13"/>
  <c r="M20" i="13" s="1"/>
  <c r="L21" i="13"/>
  <c r="M21" i="13" s="1"/>
  <c r="L22" i="13"/>
  <c r="M22" i="13" s="1"/>
  <c r="L23" i="13"/>
  <c r="M23" i="13" s="1"/>
  <c r="L24" i="13"/>
  <c r="M24" i="13" s="1"/>
  <c r="L25" i="13"/>
  <c r="M25" i="13" s="1"/>
  <c r="L26" i="13"/>
  <c r="M26" i="13" s="1"/>
  <c r="L27" i="13"/>
  <c r="M27" i="13" s="1"/>
  <c r="L28" i="13"/>
  <c r="M28" i="13" s="1"/>
  <c r="L29" i="13"/>
  <c r="M29" i="13" s="1"/>
  <c r="L30" i="13"/>
  <c r="M30" i="13" s="1"/>
  <c r="L31" i="13"/>
  <c r="M31" i="13" s="1"/>
  <c r="L32" i="13"/>
  <c r="M32" i="13" s="1"/>
  <c r="L33" i="13"/>
  <c r="M33" i="13" s="1"/>
  <c r="L10" i="13"/>
  <c r="M10" i="13" s="1"/>
  <c r="L9" i="13"/>
  <c r="M9" i="13" s="1"/>
  <c r="L8" i="13"/>
  <c r="M8" i="13" s="1"/>
  <c r="L7" i="15"/>
  <c r="M7" i="15" s="1"/>
  <c r="M8" i="15" s="1"/>
  <c r="M34" i="13" l="1"/>
  <c r="L14" i="14"/>
  <c r="M10" i="14"/>
  <c r="M14" i="14" s="1"/>
  <c r="L8" i="15"/>
  <c r="L34" i="13"/>
</calcChain>
</file>

<file path=xl/sharedStrings.xml><?xml version="1.0" encoding="utf-8"?>
<sst xmlns="http://schemas.openxmlformats.org/spreadsheetml/2006/main" count="211" uniqueCount="74">
  <si>
    <t>L.p</t>
  </si>
  <si>
    <t>Nazwa międzynarodowa /opis przedmiotu zamówienia</t>
  </si>
  <si>
    <t>Postać</t>
  </si>
  <si>
    <t>Dawka</t>
  </si>
  <si>
    <t>Jednostka miary</t>
  </si>
  <si>
    <t>Ilość wymagana</t>
  </si>
  <si>
    <t>Uwagi do pakietu</t>
  </si>
  <si>
    <t xml:space="preserve"> Zaoferowane opakowanie handlowe,nazwa postać i dawka</t>
  </si>
  <si>
    <t>Kod EAN, Producent</t>
  </si>
  <si>
    <t>Ilość zaoferowana</t>
  </si>
  <si>
    <t>Cena jednostkowa  netto za zaoferowane opakowanie</t>
  </si>
  <si>
    <t>Wartość netto</t>
  </si>
  <si>
    <t>Wartość brutto</t>
  </si>
  <si>
    <t>OGÓLNA WARTOŚĆ PAKIETU:</t>
  </si>
  <si>
    <t>...……………………., dnia ……………………………….                                   …………………………………………………………………………………………………..</t>
  </si>
  <si>
    <t>Miejscowość</t>
  </si>
  <si>
    <t>(pieczątka i podpis osoby upoważnionej do reprezentowania Wykonawcy)</t>
  </si>
  <si>
    <t>worek</t>
  </si>
  <si>
    <t>-</t>
  </si>
  <si>
    <t>ampułka</t>
  </si>
  <si>
    <t>worek lub butelka</t>
  </si>
  <si>
    <t>Jednorazowy, jałowy, apirogenny worek do żywienia pozajelitowego, do napełniania przy pomocy biurety, o objętości 250ml, posiadający skalę odpowiadającą jego objętości, pakowany pojedynczo z widoczną datą ważności</t>
  </si>
  <si>
    <t>Jednorazowy, jałowy, apirogenny worek do żywienia pozajelitowego, do napełniania przy pomocy biurety, o objętości 500ml, posiadający skalę odpowiadającą jego objętości, pakowany pojedynczo z widoczną datą ważności</t>
  </si>
  <si>
    <t>Jednorazowy, jałowy, apirogenny worek do żywienia pozajelitowego, do napełniania przy pomocy biurety, o objętości 1000ml, posiadający skalę odpowiadającą jego objętości, pakowany pojedynczo z widoczną datą ważności</t>
  </si>
  <si>
    <t>Jednorazowy, jałowy, apirogenny worek do żywienia pozajelitowego, o objętości 2000ml, posiadający skalę odpowiadającą jego objętości, zaopatrzony w trójdzielny przewód ze zintegrowanymi odpowietrznikami oraz dołączoną jałową zakrętką umożliwiającą zamknięcie worka po napełnieniu, pakowany pojedynczo z widoczną datą ważności</t>
  </si>
  <si>
    <t>Jednorazowy, jałowy, apirogenny worek do żywienia pozajelitowego, o objętości 3000ml, posiadający skalę odpowiadającą jego objętości, zaopatrzony w trójdzielny przewód ze zintegrowanymi odpowietrznikami oraz dołączoną jałową zakrętką umożliwiającą zamknięcie worka po napełnieniu, pakowany pojedynczo z widoczną datą ważności</t>
  </si>
  <si>
    <t>Jednorazowy, jałowy, apirogenny przyrząd do odmierzania ilości płynu, o pojemności około 150 ml, do ręcznego napełniania worków do żywienia pozajelitowego, z przewodami, pakowany pojedynczo z widoczną datą ważności, kompatybilny z wyżej wymienionymi workami lub z dołączoną przejściówką umożliwiającą połączenie worka z przyrządem</t>
  </si>
  <si>
    <t>Jednorazowy, jałowy, apirogenny łącznik do przelewania płynów, zaopatrzony w odpowietrznik, zakończony z jednej strony kolcem, a z drugiej – igłą; o długości całkowitej ok 60 cm</t>
  </si>
  <si>
    <t>Osłona UV na worki żywieniowe o poj. 500-1000 ml</t>
  </si>
  <si>
    <t>Osłona UV na worki żywieniowe o poj. 1000-3000 ml</t>
  </si>
  <si>
    <t>Roztwór aminokwasów do  żywienia pozajelitowego pacjentów z ciężką niewydolnością wątroby o  zwiększonej zawartości leucyny, izoleucyny i waliny przy jednoczesnym zmniejszeniu zawartości fenyloalaniny, tryptofanu i metioniny. Zawartość azotu 12,5-15,5 g/l</t>
  </si>
  <si>
    <t>butelka o pojemności 500 ml</t>
  </si>
  <si>
    <t>Roztwór aminokwasów, bez elektrolitów, w żywieniu pozajelitowym pacjentów z ostrą lub przewlekłą niewydolnością nerek o zawartości azotu ok. 16 g/l</t>
  </si>
  <si>
    <t>butelka o pojemności 250 ml</t>
  </si>
  <si>
    <t>Roztwór aminokwasów, bez elektrolitów, o zawartości azotu 18g/l</t>
  </si>
  <si>
    <t>20% roztwór L-alanylo-L-glutaminy podawany i.v.</t>
  </si>
  <si>
    <t xml:space="preserve">butelka o pojemności 100 ml  </t>
  </si>
  <si>
    <t>Emulsja tłuszczowa 20% podawana i.v. zawierająca olej sojowy, triglicerydy o średniej długości łańcucha, olej z oliwek i olej rybi</t>
  </si>
  <si>
    <t>Emulsja tłuszczowa 20% podawana i.v. zawierająca oczyszczony olej sojowy do żywienia parenteralnego</t>
  </si>
  <si>
    <t>Emulsja tłuszczowa 10% i.v. zawierająca olej rybi zwłaszcza kwas eikozapentaenowy i dokozaheksaenowy</t>
  </si>
  <si>
    <t>worek 250 ml</t>
  </si>
  <si>
    <t>5% roztwór glukozy i.v. w worku z tworzywa umożliwiającego przechowywanie roztworu, który powstał w wyniku dostrzyknięcia do glukozy preparatu Glycophos do 24h</t>
  </si>
  <si>
    <t>osłona</t>
  </si>
  <si>
    <t>Igła do pobierania leków z fiolek, z ostrzem typu pencil point i otworem bocznym 18G x 30 mm</t>
  </si>
  <si>
    <t>opakowanie po 100 szt.</t>
  </si>
  <si>
    <t>zestaw</t>
  </si>
  <si>
    <t>Strzykawka trzyczęściowa do insuliny, bezpieczna, pojemność 1,0 ml U-100, wtopiona igła 033 x 12,5 mm, dwustopniowo aktywowany mechanizm umożliwiający schowanie igły w cylindrze po użyciu oraz zabezpieczenie przed ponownym użyciem strzykawki, czytelna i trwała czarna skala pomiarowa, podwójne uszczelnienie tłoka, sterylna</t>
  </si>
  <si>
    <t>Zamawiający wymaga sprzedaży na sztuki</t>
  </si>
  <si>
    <t>Płynna dieta dla osoby dorosłej, o kaloryczności ok. 1,5 kcal/ml, kompletna, bezresztkowa, bogatobiałkowa (6-8 g azotu), do podaży przez zgłębnik, o objętości 500 ml</t>
  </si>
  <si>
    <t>Płynna dieta dla osoby dorosłej, normalizująca glikemię, kompletna, normokaloryczna, do podaży przez zgłębnik, o objętości 1000 ml</t>
  </si>
  <si>
    <t>Płynna dieta dla osoby dorosłej, standardowa, kompletna, normokaloryczna, bezresztkowa, o objętości 500ml</t>
  </si>
  <si>
    <t>Płynna dieta dla osoby dorosłej, kompletna, normokaloryczna, oligopeptydowa, bezresztkowa, do stosowania u pacjentów ze schorzeniami trzustki, do podaży przez zgłębnik, o objętości 500 ml</t>
  </si>
  <si>
    <t>Płynna dieta dla osoby dorosłej, bogatoresztkowa, kompletna, normokaloryczna, o zawartości białka 3-4 g/100ml, do podaży przez zgłębnik, o objętości 500 ml</t>
  </si>
  <si>
    <t xml:space="preserve"> dopuszcza się opakowania o objętości 500 ml z odpowiednim przeliczeniem ilości</t>
  </si>
  <si>
    <t>Płynna dieta dla osoby dorosłej, o kaloryczności 1,2-1,3 kcal/ml, kompletna, bogatobiałkowa, bogatoresztkowa, dostarczająca min. 45% energii z węglowodanów, do podaży przez zgłębnik, o objętości 500 ml</t>
  </si>
  <si>
    <t>dopuszcza się opakowania o innej gramaturze z odpowiednim przeliczeniem ilości</t>
  </si>
  <si>
    <t>Dieta cząstkowa, o wysokiej zawartości białka i wapnia w postaci proszku, opakowania o wadze preparatu 225 g</t>
  </si>
  <si>
    <t>opakowania o wadze preparatu 225 g</t>
  </si>
  <si>
    <r>
      <rPr>
        <sz val="8"/>
        <rFont val="Arial"/>
        <family val="2"/>
        <charset val="238"/>
      </rPr>
      <t>Worek  o pojemności 1,3 l zamykany od góry korkiem, na dietę, umożliwiający podaż gotowej diety lub innej mieszaniny odżywczej za pomocą pompy Flocare® 800 będącej na wyposażeniu Szpitala.</t>
    </r>
    <r>
      <rPr>
        <sz val="8"/>
        <color rgb="FFFF0000"/>
        <rFont val="Arial"/>
        <family val="2"/>
        <charset val="238"/>
      </rPr>
      <t xml:space="preserve"> </t>
    </r>
  </si>
  <si>
    <t>Jednorazowy, jałowy, apirogenny, wolny od DEHP i lateksu łącznik do przelewania płynów, zaopatrzony w odpowietrznik oraz precyzyjny i bezpieczny zacisk rolkowy, zakończony z jednej strony kolcem,  z drugiej – uniwersalnym zakończeniem Luer-Lock, o długości całkowitej ok 50 cm</t>
  </si>
  <si>
    <t>40% roztwór glukozy i.v. w butelce stojącej z dwoma niezależnymi portami</t>
  </si>
  <si>
    <t>Zestaw uniwersalny do żywienia dojelitowego służący do połączenia worka z dietą lub butelki z dietą, ze zgłębnikiem, umożliwiający żywienie pacjenta metodą ciągłego wlewu za pomocą Pompy do żywienia dojelitowego Flocare® 800 będącej na wyposażeniu Szpitala.</t>
  </si>
  <si>
    <t>opakowanie 5 amp. x 10 ml</t>
  </si>
  <si>
    <t>Roztwór pierwiastków śladowych i.v. dla dorosłych, zawierający 50 μmol Zn w 10 ml preparatu</t>
  </si>
  <si>
    <t xml:space="preserve"> dopuszcza się opakowania o objętości 1000 ml z odpowiednim przeliczeniem ilości</t>
  </si>
  <si>
    <t>Płynna dieta dla osoby dorosłej, o kaloryczności 1,5 kcal/ml, kompletna, bogatobiałkowa, bogatoresztkowa, dostarczająca min. 40% energii z tłuszczów a max. 35% energii z węglowodanów, do podaży przez zgłębnik, o objętości 500 ml</t>
  </si>
  <si>
    <t>OGÓLNA WARTOŚĆ CZEŚCI:</t>
  </si>
  <si>
    <t>Część  nr 1</t>
  </si>
  <si>
    <t>DZP.262.73.2019</t>
  </si>
  <si>
    <t>Załącznik 2a</t>
  </si>
  <si>
    <t>FORMULARZ CENOWY</t>
  </si>
  <si>
    <t>OGÓLNA WARTOŚĆ CZĘŚCI:</t>
  </si>
  <si>
    <t>Część nr 2</t>
  </si>
  <si>
    <t>Część nr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</si>
</sst>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zł&quot;_-;\-* #,##0.00\ &quot;zł&quot;_-;_-* &quot;-&quot;??\ &quot;zł&quot;_-;_-@_-"/>
    <numFmt numFmtId="164" formatCode="0.000"/>
    <numFmt numFmtId="165" formatCode="#,##0.00\ &quot;zł&quot;"/>
  </numFmts>
  <fonts count="14"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8"/>
      <color theme="1"/>
      <name val="Arial"/>
      <family val="2"/>
      <charset val="238"/>
    </font>
    <font>
      <sz val="10"/>
      <name val="Arial"/>
      <family val="2"/>
      <charset val="238"/>
    </font>
    <font>
      <sz val="7"/>
      <name val="Arial"/>
      <family val="2"/>
      <charset val="238"/>
    </font>
    <font>
      <sz val="10"/>
      <name val="Arial CE"/>
      <charset val="238"/>
    </font>
    <font>
      <sz val="8"/>
      <name val="Arial"/>
      <family val="2"/>
      <charset val="238"/>
    </font>
    <font>
      <sz val="11"/>
      <color rgb="FF000000"/>
      <name val="Czcionka tekstu podstawowego"/>
      <charset val="238"/>
    </font>
    <font>
      <b/>
      <sz val="8"/>
      <color theme="1"/>
      <name val="Arial"/>
      <family val="2"/>
      <charset val="238"/>
    </font>
    <font>
      <b/>
      <sz val="8"/>
      <name val="Arial"/>
      <family val="2"/>
      <charset val="238"/>
    </font>
    <font>
      <sz val="8"/>
      <color theme="1"/>
      <name val="Czcionka tekstu podstawowego"/>
      <family val="2"/>
      <charset val="238"/>
    </font>
    <font>
      <sz val="8"/>
      <color rgb="FFFF0000"/>
      <name val="Arial"/>
      <family val="2"/>
      <charset val="238"/>
    </font>
    <font>
      <sz val="11"/>
      <color rgb="FFFF0000"/>
      <name val="Czcionka tekstu podstawowego"/>
      <family val="2"/>
      <charset val="238"/>
    </font>
    <font>
      <sz val="7"/>
      <color rgb="FFFF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" fillId="0" borderId="0"/>
    <xf numFmtId="0" fontId="5" fillId="0" borderId="0"/>
    <xf numFmtId="0" fontId="3" fillId="0" borderId="0" applyNumberFormat="0" applyFont="0" applyFill="0" applyBorder="0" applyAlignment="0" applyProtection="0"/>
    <xf numFmtId="165" fontId="7" fillId="0" borderId="0"/>
    <xf numFmtId="0" fontId="1" fillId="0" borderId="0"/>
  </cellStyleXfs>
  <cellXfs count="60">
    <xf numFmtId="0" fontId="0" fillId="0" borderId="0" xfId="0"/>
    <xf numFmtId="0" fontId="0" fillId="0" borderId="0" xfId="0"/>
    <xf numFmtId="4" fontId="4" fillId="0" borderId="0" xfId="1" applyNumberFormat="1" applyFont="1" applyFill="1" applyBorder="1" applyAlignment="1">
      <alignment horizontal="center"/>
    </xf>
    <xf numFmtId="0" fontId="4" fillId="0" borderId="0" xfId="1" applyNumberFormat="1" applyFont="1" applyFill="1" applyBorder="1" applyAlignment="1">
      <alignment horizontal="center"/>
    </xf>
    <xf numFmtId="0" fontId="6" fillId="0" borderId="1" xfId="2" applyFont="1" applyBorder="1" applyAlignment="1">
      <alignment horizontal="center" vertical="center" wrapText="1"/>
    </xf>
    <xf numFmtId="0" fontId="6" fillId="0" borderId="0" xfId="2" applyFont="1" applyBorder="1" applyAlignment="1">
      <alignment horizontal="center" wrapText="1"/>
    </xf>
    <xf numFmtId="0" fontId="2" fillId="0" borderId="0" xfId="0" applyFont="1" applyBorder="1"/>
    <xf numFmtId="0" fontId="9" fillId="0" borderId="0" xfId="2" applyFont="1" applyBorder="1" applyAlignment="1">
      <alignment horizontal="right" vertical="center" wrapText="1"/>
    </xf>
    <xf numFmtId="0" fontId="6" fillId="0" borderId="0" xfId="2" applyFont="1" applyBorder="1" applyAlignment="1">
      <alignment horizontal="center" vertical="center" wrapText="1"/>
    </xf>
    <xf numFmtId="0" fontId="9" fillId="0" borderId="0" xfId="2" applyFont="1" applyBorder="1" applyAlignment="1">
      <alignment horizontal="center" vertical="center" wrapText="1"/>
    </xf>
    <xf numFmtId="0" fontId="6" fillId="2" borderId="2" xfId="2" applyFont="1" applyFill="1" applyBorder="1" applyAlignment="1">
      <alignment horizontal="center" vertical="center" wrapText="1"/>
    </xf>
    <xf numFmtId="0" fontId="6" fillId="0" borderId="2" xfId="2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6" fillId="0" borderId="1" xfId="1" applyNumberFormat="1" applyFont="1" applyFill="1" applyBorder="1" applyAlignment="1">
      <alignment horizontal="center" vertical="center" wrapText="1"/>
    </xf>
    <xf numFmtId="3" fontId="6" fillId="0" borderId="1" xfId="1" applyNumberFormat="1" applyFont="1" applyFill="1" applyBorder="1" applyAlignment="1">
      <alignment horizontal="center" vertical="center" wrapText="1"/>
    </xf>
    <xf numFmtId="0" fontId="6" fillId="2" borderId="2" xfId="1" applyNumberFormat="1" applyFont="1" applyFill="1" applyBorder="1" applyAlignment="1">
      <alignment horizontal="center" vertical="center" wrapText="1"/>
    </xf>
    <xf numFmtId="0" fontId="6" fillId="0" borderId="2" xfId="1" applyNumberFormat="1" applyFont="1" applyFill="1" applyBorder="1" applyAlignment="1">
      <alignment horizontal="center" vertical="center" wrapText="1"/>
    </xf>
    <xf numFmtId="0" fontId="6" fillId="0" borderId="0" xfId="1" applyNumberFormat="1" applyFont="1" applyFill="1" applyBorder="1" applyAlignment="1">
      <alignment horizontal="center"/>
    </xf>
    <xf numFmtId="0" fontId="10" fillId="0" borderId="0" xfId="0" applyFont="1"/>
    <xf numFmtId="0" fontId="10" fillId="0" borderId="0" xfId="0" applyFont="1" applyAlignment="1">
      <alignment vertical="center"/>
    </xf>
    <xf numFmtId="0" fontId="6" fillId="0" borderId="1" xfId="2" applyNumberFormat="1" applyFont="1" applyBorder="1" applyAlignment="1">
      <alignment horizontal="center" vertical="center" wrapText="1"/>
    </xf>
    <xf numFmtId="0" fontId="11" fillId="0" borderId="1" xfId="2" applyNumberFormat="1" applyFont="1" applyBorder="1" applyAlignment="1">
      <alignment horizontal="center" vertical="center" wrapText="1"/>
    </xf>
    <xf numFmtId="3" fontId="11" fillId="0" borderId="1" xfId="1" applyNumberFormat="1" applyFont="1" applyFill="1" applyBorder="1" applyAlignment="1">
      <alignment horizontal="center" vertical="center" wrapText="1"/>
    </xf>
    <xf numFmtId="4" fontId="11" fillId="0" borderId="0" xfId="1" applyNumberFormat="1" applyFont="1" applyFill="1" applyBorder="1" applyAlignment="1">
      <alignment horizontal="center" vertical="center" wrapText="1"/>
    </xf>
    <xf numFmtId="4" fontId="11" fillId="0" borderId="0" xfId="0" applyNumberFormat="1" applyFont="1" applyAlignment="1">
      <alignment vertical="center" wrapText="1"/>
    </xf>
    <xf numFmtId="4" fontId="13" fillId="0" borderId="0" xfId="1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4" fontId="11" fillId="0" borderId="0" xfId="0" applyNumberFormat="1" applyFont="1" applyAlignment="1">
      <alignment horizontal="center" vertical="center" wrapText="1"/>
    </xf>
    <xf numFmtId="0" fontId="6" fillId="2" borderId="1" xfId="2" applyFont="1" applyFill="1" applyBorder="1" applyAlignment="1">
      <alignment horizontal="center" vertical="center" wrapText="1"/>
    </xf>
    <xf numFmtId="165" fontId="6" fillId="0" borderId="2" xfId="2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65" fontId="6" fillId="0" borderId="2" xfId="1" applyNumberFormat="1" applyFont="1" applyFill="1" applyBorder="1" applyAlignment="1">
      <alignment horizontal="center" vertical="center" wrapText="1"/>
    </xf>
    <xf numFmtId="165" fontId="6" fillId="0" borderId="1" xfId="2" applyNumberFormat="1" applyFont="1" applyBorder="1" applyAlignment="1">
      <alignment horizontal="center" vertical="center" wrapText="1"/>
    </xf>
    <xf numFmtId="0" fontId="6" fillId="2" borderId="1" xfId="1" applyNumberFormat="1" applyFont="1" applyFill="1" applyBorder="1" applyAlignment="1">
      <alignment horizontal="center" vertical="center" wrapText="1"/>
    </xf>
    <xf numFmtId="165" fontId="6" fillId="0" borderId="1" xfId="1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44" fontId="6" fillId="0" borderId="1" xfId="1" applyNumberFormat="1" applyFont="1" applyFill="1" applyBorder="1" applyAlignment="1">
      <alignment horizontal="center" vertical="center"/>
    </xf>
    <xf numFmtId="44" fontId="6" fillId="0" borderId="1" xfId="2" applyNumberFormat="1" applyFont="1" applyBorder="1" applyAlignment="1">
      <alignment horizontal="center" wrapText="1"/>
    </xf>
    <xf numFmtId="44" fontId="6" fillId="0" borderId="1" xfId="0" applyNumberFormat="1" applyFont="1" applyBorder="1"/>
    <xf numFmtId="0" fontId="4" fillId="3" borderId="1" xfId="1" applyNumberFormat="1" applyFont="1" applyFill="1" applyBorder="1" applyAlignment="1">
      <alignment horizontal="center" vertical="center" wrapText="1"/>
    </xf>
    <xf numFmtId="3" fontId="4" fillId="3" borderId="1" xfId="1" applyNumberFormat="1" applyFont="1" applyFill="1" applyBorder="1" applyAlignment="1">
      <alignment horizontal="center" vertical="center" wrapText="1"/>
    </xf>
    <xf numFmtId="164" fontId="4" fillId="3" borderId="1" xfId="1" applyNumberFormat="1" applyFont="1" applyFill="1" applyBorder="1" applyAlignment="1">
      <alignment horizontal="center" vertical="center" wrapText="1"/>
    </xf>
    <xf numFmtId="4" fontId="4" fillId="3" borderId="1" xfId="1" applyNumberFormat="1" applyFont="1" applyFill="1" applyBorder="1" applyAlignment="1">
      <alignment horizontal="center" vertical="center"/>
    </xf>
    <xf numFmtId="165" fontId="4" fillId="3" borderId="1" xfId="1" applyNumberFormat="1" applyFont="1" applyFill="1" applyBorder="1" applyAlignment="1">
      <alignment horizontal="center" vertical="center"/>
    </xf>
    <xf numFmtId="44" fontId="6" fillId="0" borderId="2" xfId="1" applyNumberFormat="1" applyFont="1" applyFill="1" applyBorder="1" applyAlignment="1">
      <alignment horizontal="center" vertical="center"/>
    </xf>
    <xf numFmtId="44" fontId="6" fillId="0" borderId="2" xfId="2" applyNumberFormat="1" applyFont="1" applyBorder="1" applyAlignment="1">
      <alignment horizontal="center" vertical="center" wrapText="1"/>
    </xf>
    <xf numFmtId="44" fontId="2" fillId="0" borderId="1" xfId="0" applyNumberFormat="1" applyFont="1" applyBorder="1" applyAlignment="1">
      <alignment horizontal="center" vertical="center"/>
    </xf>
    <xf numFmtId="44" fontId="2" fillId="0" borderId="1" xfId="0" applyNumberFormat="1" applyFont="1" applyBorder="1" applyAlignment="1">
      <alignment vertical="center"/>
    </xf>
    <xf numFmtId="44" fontId="2" fillId="0" borderId="1" xfId="0" applyNumberFormat="1" applyFont="1" applyBorder="1"/>
    <xf numFmtId="0" fontId="0" fillId="0" borderId="0" xfId="0" applyAlignment="1">
      <alignment horizontal="right"/>
    </xf>
    <xf numFmtId="0" fontId="9" fillId="0" borderId="3" xfId="2" applyFont="1" applyBorder="1" applyAlignment="1">
      <alignment horizontal="right" vertical="center" wrapText="1"/>
    </xf>
    <xf numFmtId="0" fontId="9" fillId="0" borderId="4" xfId="2" applyFont="1" applyBorder="1" applyAlignment="1">
      <alignment horizontal="right" vertical="center" wrapText="1"/>
    </xf>
    <xf numFmtId="0" fontId="9" fillId="0" borderId="5" xfId="2" applyFont="1" applyBorder="1" applyAlignment="1">
      <alignment horizontal="right" vertical="center" wrapText="1"/>
    </xf>
    <xf numFmtId="0" fontId="6" fillId="0" borderId="0" xfId="2" applyFont="1" applyBorder="1" applyAlignment="1">
      <alignment horizontal="left" wrapText="1"/>
    </xf>
    <xf numFmtId="0" fontId="9" fillId="0" borderId="0" xfId="2" applyFont="1" applyBorder="1" applyAlignment="1">
      <alignment horizontal="left" wrapText="1"/>
    </xf>
    <xf numFmtId="0" fontId="6" fillId="0" borderId="0" xfId="2" applyFont="1" applyBorder="1" applyAlignment="1">
      <alignment horizontal="center" vertical="center" wrapText="1"/>
    </xf>
    <xf numFmtId="0" fontId="9" fillId="0" borderId="0" xfId="2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8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/>
    </xf>
  </cellXfs>
  <cellStyles count="6">
    <cellStyle name="Excel Built-in Normal" xfId="4"/>
    <cellStyle name="Normalny" xfId="0" builtinId="0"/>
    <cellStyle name="Normalny 2" xfId="1"/>
    <cellStyle name="Normalny 2 2" xfId="3"/>
    <cellStyle name="Normalny 3" xfId="5"/>
    <cellStyle name="Normalny 4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O41"/>
  <sheetViews>
    <sheetView view="pageBreakPreview" zoomScale="90" zoomScaleNormal="100" zoomScaleSheetLayoutView="90" workbookViewId="0">
      <selection activeCell="P8" sqref="P8"/>
    </sheetView>
  </sheetViews>
  <sheetFormatPr defaultRowHeight="14.25"/>
  <cols>
    <col min="1" max="1" width="3.25" style="1" customWidth="1"/>
    <col min="2" max="2" width="21" style="1" customWidth="1"/>
    <col min="3" max="3" width="9" style="1"/>
    <col min="4" max="4" width="7.25" style="1" customWidth="1"/>
    <col min="5" max="5" width="9" style="1"/>
    <col min="6" max="6" width="7.625" style="1" customWidth="1"/>
    <col min="7" max="13" width="9" style="1"/>
    <col min="14" max="14" width="9" style="26"/>
    <col min="15" max="16384" width="9" style="1"/>
  </cols>
  <sheetData>
    <row r="1" spans="1:15">
      <c r="J1" s="49" t="s">
        <v>69</v>
      </c>
      <c r="K1" s="49"/>
      <c r="L1" s="49"/>
      <c r="M1" s="49"/>
    </row>
    <row r="2" spans="1:15">
      <c r="A2" s="57" t="s">
        <v>70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1"/>
    </row>
    <row r="3" spans="1:15">
      <c r="A3" s="57" t="s">
        <v>68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1"/>
    </row>
    <row r="6" spans="1:15">
      <c r="A6" s="58" t="s">
        <v>67</v>
      </c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</row>
    <row r="7" spans="1:15" ht="48.75">
      <c r="A7" s="39" t="s">
        <v>0</v>
      </c>
      <c r="B7" s="39" t="s">
        <v>1</v>
      </c>
      <c r="C7" s="39" t="s">
        <v>2</v>
      </c>
      <c r="D7" s="39" t="s">
        <v>3</v>
      </c>
      <c r="E7" s="40" t="s">
        <v>4</v>
      </c>
      <c r="F7" s="40" t="s">
        <v>5</v>
      </c>
      <c r="G7" s="40" t="s">
        <v>6</v>
      </c>
      <c r="H7" s="39" t="s">
        <v>7</v>
      </c>
      <c r="I7" s="39" t="s">
        <v>8</v>
      </c>
      <c r="J7" s="39" t="s">
        <v>9</v>
      </c>
      <c r="K7" s="41" t="s">
        <v>10</v>
      </c>
      <c r="L7" s="42" t="s">
        <v>11</v>
      </c>
      <c r="M7" s="43" t="s">
        <v>12</v>
      </c>
      <c r="N7" s="25"/>
      <c r="O7" s="3"/>
    </row>
    <row r="8" spans="1:15" s="18" customFormat="1" ht="116.25" customHeight="1">
      <c r="A8" s="13">
        <v>1</v>
      </c>
      <c r="B8" s="20" t="s">
        <v>30</v>
      </c>
      <c r="C8" s="13" t="s">
        <v>31</v>
      </c>
      <c r="D8" s="13" t="s">
        <v>18</v>
      </c>
      <c r="E8" s="14" t="s">
        <v>31</v>
      </c>
      <c r="F8" s="14">
        <v>30</v>
      </c>
      <c r="G8" s="14" t="s">
        <v>47</v>
      </c>
      <c r="H8" s="33"/>
      <c r="I8" s="13"/>
      <c r="J8" s="13"/>
      <c r="K8" s="34"/>
      <c r="L8" s="36">
        <f>F8*K8</f>
        <v>0</v>
      </c>
      <c r="M8" s="36">
        <f t="shared" ref="M8:M33" si="0">1.08*L8</f>
        <v>0</v>
      </c>
      <c r="N8" s="23"/>
      <c r="O8" s="17"/>
    </row>
    <row r="9" spans="1:15" s="18" customFormat="1" ht="83.25" customHeight="1">
      <c r="A9" s="13">
        <v>2</v>
      </c>
      <c r="B9" s="4" t="s">
        <v>32</v>
      </c>
      <c r="C9" s="14" t="s">
        <v>33</v>
      </c>
      <c r="D9" s="13" t="s">
        <v>18</v>
      </c>
      <c r="E9" s="14" t="s">
        <v>33</v>
      </c>
      <c r="F9" s="14">
        <v>100</v>
      </c>
      <c r="G9" s="14" t="s">
        <v>47</v>
      </c>
      <c r="H9" s="33"/>
      <c r="I9" s="13"/>
      <c r="J9" s="13"/>
      <c r="K9" s="34"/>
      <c r="L9" s="36">
        <f t="shared" ref="L9:L33" si="1">K9*F9</f>
        <v>0</v>
      </c>
      <c r="M9" s="36">
        <f t="shared" si="0"/>
        <v>0</v>
      </c>
      <c r="N9" s="23"/>
      <c r="O9" s="17"/>
    </row>
    <row r="10" spans="1:15" s="18" customFormat="1" ht="55.5" customHeight="1">
      <c r="A10" s="13">
        <v>3</v>
      </c>
      <c r="B10" s="4" t="s">
        <v>63</v>
      </c>
      <c r="C10" s="13" t="s">
        <v>19</v>
      </c>
      <c r="D10" s="13" t="s">
        <v>18</v>
      </c>
      <c r="E10" s="14" t="s">
        <v>62</v>
      </c>
      <c r="F10" s="14">
        <v>20</v>
      </c>
      <c r="G10" s="14"/>
      <c r="H10" s="33"/>
      <c r="I10" s="13"/>
      <c r="J10" s="13"/>
      <c r="K10" s="34"/>
      <c r="L10" s="36">
        <f t="shared" si="1"/>
        <v>0</v>
      </c>
      <c r="M10" s="36">
        <f t="shared" si="0"/>
        <v>0</v>
      </c>
      <c r="N10" s="23"/>
      <c r="O10" s="17"/>
    </row>
    <row r="11" spans="1:15" s="18" customFormat="1" ht="45">
      <c r="A11" s="13">
        <v>4</v>
      </c>
      <c r="B11" s="4" t="s">
        <v>34</v>
      </c>
      <c r="C11" s="14" t="s">
        <v>31</v>
      </c>
      <c r="D11" s="13" t="s">
        <v>18</v>
      </c>
      <c r="E11" s="14" t="s">
        <v>31</v>
      </c>
      <c r="F11" s="14">
        <v>20</v>
      </c>
      <c r="G11" s="14" t="s">
        <v>47</v>
      </c>
      <c r="H11" s="33"/>
      <c r="I11" s="13"/>
      <c r="J11" s="13"/>
      <c r="K11" s="34"/>
      <c r="L11" s="36">
        <f t="shared" si="1"/>
        <v>0</v>
      </c>
      <c r="M11" s="36">
        <f t="shared" si="0"/>
        <v>0</v>
      </c>
      <c r="N11" s="23"/>
      <c r="O11" s="17"/>
    </row>
    <row r="12" spans="1:15" s="18" customFormat="1" ht="35.25" customHeight="1">
      <c r="A12" s="13">
        <v>5</v>
      </c>
      <c r="B12" s="4" t="s">
        <v>35</v>
      </c>
      <c r="C12" s="13" t="s">
        <v>36</v>
      </c>
      <c r="D12" s="13" t="s">
        <v>18</v>
      </c>
      <c r="E12" s="14" t="s">
        <v>36</v>
      </c>
      <c r="F12" s="14">
        <v>120</v>
      </c>
      <c r="G12" s="14" t="s">
        <v>47</v>
      </c>
      <c r="H12" s="33"/>
      <c r="I12" s="13"/>
      <c r="J12" s="13"/>
      <c r="K12" s="34"/>
      <c r="L12" s="36">
        <f t="shared" si="1"/>
        <v>0</v>
      </c>
      <c r="M12" s="36">
        <f t="shared" si="0"/>
        <v>0</v>
      </c>
      <c r="N12" s="23"/>
      <c r="O12" s="17"/>
    </row>
    <row r="13" spans="1:15" s="18" customFormat="1" ht="71.25" customHeight="1">
      <c r="A13" s="13">
        <v>6</v>
      </c>
      <c r="B13" s="4" t="s">
        <v>37</v>
      </c>
      <c r="C13" s="13" t="s">
        <v>36</v>
      </c>
      <c r="D13" s="13" t="s">
        <v>18</v>
      </c>
      <c r="E13" s="14" t="s">
        <v>36</v>
      </c>
      <c r="F13" s="14">
        <v>90</v>
      </c>
      <c r="G13" s="14" t="s">
        <v>47</v>
      </c>
      <c r="H13" s="33"/>
      <c r="I13" s="13"/>
      <c r="J13" s="13"/>
      <c r="K13" s="34"/>
      <c r="L13" s="36">
        <f t="shared" si="1"/>
        <v>0</v>
      </c>
      <c r="M13" s="36">
        <f t="shared" si="0"/>
        <v>0</v>
      </c>
      <c r="N13" s="23"/>
      <c r="O13" s="17"/>
    </row>
    <row r="14" spans="1:15" s="18" customFormat="1" ht="69.75" customHeight="1">
      <c r="A14" s="13">
        <v>7</v>
      </c>
      <c r="B14" s="4" t="s">
        <v>37</v>
      </c>
      <c r="C14" s="14" t="s">
        <v>33</v>
      </c>
      <c r="D14" s="13" t="s">
        <v>18</v>
      </c>
      <c r="E14" s="14" t="s">
        <v>33</v>
      </c>
      <c r="F14" s="14">
        <v>25</v>
      </c>
      <c r="G14" s="14" t="s">
        <v>47</v>
      </c>
      <c r="H14" s="33"/>
      <c r="I14" s="13"/>
      <c r="J14" s="13"/>
      <c r="K14" s="34"/>
      <c r="L14" s="36">
        <f t="shared" si="1"/>
        <v>0</v>
      </c>
      <c r="M14" s="36">
        <f t="shared" si="0"/>
        <v>0</v>
      </c>
      <c r="N14" s="23"/>
      <c r="O14" s="17"/>
    </row>
    <row r="15" spans="1:15" s="18" customFormat="1" ht="64.5" customHeight="1">
      <c r="A15" s="13">
        <v>8</v>
      </c>
      <c r="B15" s="4" t="s">
        <v>37</v>
      </c>
      <c r="C15" s="14" t="s">
        <v>31</v>
      </c>
      <c r="D15" s="13" t="s">
        <v>18</v>
      </c>
      <c r="E15" s="14" t="s">
        <v>31</v>
      </c>
      <c r="F15" s="14">
        <v>20</v>
      </c>
      <c r="G15" s="14" t="s">
        <v>47</v>
      </c>
      <c r="H15" s="33"/>
      <c r="I15" s="13"/>
      <c r="J15" s="13"/>
      <c r="K15" s="34"/>
      <c r="L15" s="36">
        <f t="shared" si="1"/>
        <v>0</v>
      </c>
      <c r="M15" s="36">
        <f t="shared" si="0"/>
        <v>0</v>
      </c>
      <c r="N15" s="23"/>
      <c r="O15" s="17"/>
    </row>
    <row r="16" spans="1:15" s="18" customFormat="1" ht="57.75" customHeight="1">
      <c r="A16" s="13">
        <v>9</v>
      </c>
      <c r="B16" s="4" t="s">
        <v>38</v>
      </c>
      <c r="C16" s="13" t="s">
        <v>36</v>
      </c>
      <c r="D16" s="13" t="s">
        <v>18</v>
      </c>
      <c r="E16" s="13" t="s">
        <v>36</v>
      </c>
      <c r="F16" s="14">
        <v>20</v>
      </c>
      <c r="G16" s="14" t="s">
        <v>47</v>
      </c>
      <c r="H16" s="33"/>
      <c r="I16" s="13"/>
      <c r="J16" s="13"/>
      <c r="K16" s="34"/>
      <c r="L16" s="36">
        <f t="shared" si="1"/>
        <v>0</v>
      </c>
      <c r="M16" s="36">
        <f t="shared" si="0"/>
        <v>0</v>
      </c>
      <c r="N16" s="23"/>
      <c r="O16" s="17"/>
    </row>
    <row r="17" spans="1:15" s="18" customFormat="1" ht="55.5" customHeight="1">
      <c r="A17" s="13">
        <v>10</v>
      </c>
      <c r="B17" s="4" t="s">
        <v>39</v>
      </c>
      <c r="C17" s="13" t="s">
        <v>36</v>
      </c>
      <c r="D17" s="13" t="s">
        <v>18</v>
      </c>
      <c r="E17" s="13" t="s">
        <v>36</v>
      </c>
      <c r="F17" s="14">
        <v>20</v>
      </c>
      <c r="G17" s="14" t="s">
        <v>47</v>
      </c>
      <c r="H17" s="33"/>
      <c r="I17" s="13"/>
      <c r="J17" s="13"/>
      <c r="K17" s="34"/>
      <c r="L17" s="36">
        <f t="shared" si="1"/>
        <v>0</v>
      </c>
      <c r="M17" s="36">
        <f t="shared" si="0"/>
        <v>0</v>
      </c>
      <c r="N17" s="23"/>
      <c r="O17" s="17"/>
    </row>
    <row r="18" spans="1:15" s="18" customFormat="1" ht="78.75">
      <c r="A18" s="13">
        <v>11</v>
      </c>
      <c r="B18" s="4" t="s">
        <v>41</v>
      </c>
      <c r="C18" s="13" t="s">
        <v>40</v>
      </c>
      <c r="D18" s="13" t="s">
        <v>18</v>
      </c>
      <c r="E18" s="14" t="s">
        <v>40</v>
      </c>
      <c r="F18" s="14">
        <v>250</v>
      </c>
      <c r="G18" s="14"/>
      <c r="H18" s="33"/>
      <c r="I18" s="13"/>
      <c r="J18" s="13"/>
      <c r="K18" s="34"/>
      <c r="L18" s="36">
        <f t="shared" si="1"/>
        <v>0</v>
      </c>
      <c r="M18" s="36">
        <f t="shared" si="0"/>
        <v>0</v>
      </c>
      <c r="N18" s="23"/>
      <c r="O18" s="17"/>
    </row>
    <row r="19" spans="1:15" s="18" customFormat="1" ht="46.5" customHeight="1">
      <c r="A19" s="13">
        <v>12</v>
      </c>
      <c r="B19" s="4" t="s">
        <v>60</v>
      </c>
      <c r="C19" s="14" t="s">
        <v>31</v>
      </c>
      <c r="D19" s="13" t="s">
        <v>18</v>
      </c>
      <c r="E19" s="14" t="s">
        <v>31</v>
      </c>
      <c r="F19" s="14">
        <v>20</v>
      </c>
      <c r="G19" s="14"/>
      <c r="H19" s="33"/>
      <c r="I19" s="13"/>
      <c r="J19" s="13"/>
      <c r="K19" s="34"/>
      <c r="L19" s="36">
        <f t="shared" si="1"/>
        <v>0</v>
      </c>
      <c r="M19" s="36">
        <f t="shared" si="0"/>
        <v>0</v>
      </c>
      <c r="N19" s="23"/>
      <c r="O19" s="17"/>
    </row>
    <row r="20" spans="1:15" s="18" customFormat="1" ht="117.75" customHeight="1">
      <c r="A20" s="13">
        <v>13</v>
      </c>
      <c r="B20" s="4" t="s">
        <v>21</v>
      </c>
      <c r="C20" s="13" t="s">
        <v>17</v>
      </c>
      <c r="D20" s="13" t="s">
        <v>18</v>
      </c>
      <c r="E20" s="13" t="s">
        <v>17</v>
      </c>
      <c r="F20" s="14">
        <v>15</v>
      </c>
      <c r="G20" s="14"/>
      <c r="H20" s="33"/>
      <c r="I20" s="13"/>
      <c r="J20" s="13"/>
      <c r="K20" s="34"/>
      <c r="L20" s="36">
        <f t="shared" si="1"/>
        <v>0</v>
      </c>
      <c r="M20" s="36">
        <f t="shared" si="0"/>
        <v>0</v>
      </c>
      <c r="N20" s="23"/>
      <c r="O20" s="17"/>
    </row>
    <row r="21" spans="1:15" s="18" customFormat="1" ht="117.75" customHeight="1">
      <c r="A21" s="13">
        <v>14</v>
      </c>
      <c r="B21" s="4" t="s">
        <v>22</v>
      </c>
      <c r="C21" s="13" t="s">
        <v>17</v>
      </c>
      <c r="D21" s="13" t="s">
        <v>18</v>
      </c>
      <c r="E21" s="13" t="s">
        <v>17</v>
      </c>
      <c r="F21" s="14">
        <v>1000</v>
      </c>
      <c r="G21" s="14"/>
      <c r="H21" s="33"/>
      <c r="I21" s="13"/>
      <c r="J21" s="13"/>
      <c r="K21" s="34"/>
      <c r="L21" s="36">
        <f t="shared" si="1"/>
        <v>0</v>
      </c>
      <c r="M21" s="36">
        <f t="shared" si="0"/>
        <v>0</v>
      </c>
      <c r="N21" s="23"/>
      <c r="O21" s="17"/>
    </row>
    <row r="22" spans="1:15" s="18" customFormat="1" ht="109.5" customHeight="1">
      <c r="A22" s="13">
        <v>15</v>
      </c>
      <c r="B22" s="4" t="s">
        <v>23</v>
      </c>
      <c r="C22" s="13" t="s">
        <v>17</v>
      </c>
      <c r="D22" s="13" t="s">
        <v>18</v>
      </c>
      <c r="E22" s="13" t="s">
        <v>17</v>
      </c>
      <c r="F22" s="14">
        <v>200</v>
      </c>
      <c r="G22" s="14"/>
      <c r="H22" s="33"/>
      <c r="I22" s="13"/>
      <c r="J22" s="13"/>
      <c r="K22" s="34"/>
      <c r="L22" s="36">
        <f t="shared" si="1"/>
        <v>0</v>
      </c>
      <c r="M22" s="36">
        <f t="shared" si="0"/>
        <v>0</v>
      </c>
      <c r="N22" s="23"/>
      <c r="O22" s="17"/>
    </row>
    <row r="23" spans="1:15" s="18" customFormat="1" ht="171.75" customHeight="1">
      <c r="A23" s="13">
        <v>16</v>
      </c>
      <c r="B23" s="20" t="s">
        <v>24</v>
      </c>
      <c r="C23" s="13" t="s">
        <v>17</v>
      </c>
      <c r="D23" s="13" t="s">
        <v>18</v>
      </c>
      <c r="E23" s="13" t="s">
        <v>17</v>
      </c>
      <c r="F23" s="14">
        <v>200</v>
      </c>
      <c r="G23" s="14"/>
      <c r="H23" s="33"/>
      <c r="I23" s="13"/>
      <c r="J23" s="13"/>
      <c r="K23" s="34"/>
      <c r="L23" s="36">
        <f t="shared" si="1"/>
        <v>0</v>
      </c>
      <c r="M23" s="36">
        <f t="shared" si="0"/>
        <v>0</v>
      </c>
      <c r="N23" s="23"/>
      <c r="O23" s="17"/>
    </row>
    <row r="24" spans="1:15" s="18" customFormat="1" ht="165.75" customHeight="1">
      <c r="A24" s="13">
        <v>17</v>
      </c>
      <c r="B24" s="20" t="s">
        <v>25</v>
      </c>
      <c r="C24" s="13" t="s">
        <v>17</v>
      </c>
      <c r="D24" s="13" t="s">
        <v>18</v>
      </c>
      <c r="E24" s="13" t="s">
        <v>17</v>
      </c>
      <c r="F24" s="14">
        <v>150</v>
      </c>
      <c r="G24" s="14"/>
      <c r="H24" s="33"/>
      <c r="I24" s="13"/>
      <c r="J24" s="13"/>
      <c r="K24" s="34"/>
      <c r="L24" s="36">
        <f t="shared" si="1"/>
        <v>0</v>
      </c>
      <c r="M24" s="36">
        <f t="shared" si="0"/>
        <v>0</v>
      </c>
      <c r="N24" s="23"/>
      <c r="O24" s="17"/>
    </row>
    <row r="25" spans="1:15" s="18" customFormat="1" ht="165.75" customHeight="1">
      <c r="A25" s="13">
        <v>18</v>
      </c>
      <c r="B25" s="20" t="s">
        <v>26</v>
      </c>
      <c r="C25" s="13" t="s">
        <v>17</v>
      </c>
      <c r="D25" s="13" t="s">
        <v>18</v>
      </c>
      <c r="E25" s="13" t="s">
        <v>17</v>
      </c>
      <c r="F25" s="14">
        <v>10</v>
      </c>
      <c r="G25" s="14"/>
      <c r="H25" s="33"/>
      <c r="I25" s="13"/>
      <c r="J25" s="13"/>
      <c r="K25" s="34"/>
      <c r="L25" s="36">
        <f t="shared" si="1"/>
        <v>0</v>
      </c>
      <c r="M25" s="36">
        <f t="shared" si="0"/>
        <v>0</v>
      </c>
      <c r="N25" s="23"/>
      <c r="O25" s="17"/>
    </row>
    <row r="26" spans="1:15" s="18" customFormat="1" ht="108.75" customHeight="1">
      <c r="A26" s="13">
        <v>19</v>
      </c>
      <c r="B26" s="4" t="s">
        <v>27</v>
      </c>
      <c r="C26" s="13" t="s">
        <v>17</v>
      </c>
      <c r="D26" s="13" t="s">
        <v>18</v>
      </c>
      <c r="E26" s="13" t="s">
        <v>17</v>
      </c>
      <c r="F26" s="14">
        <v>670</v>
      </c>
      <c r="G26" s="14"/>
      <c r="H26" s="33"/>
      <c r="I26" s="13"/>
      <c r="J26" s="13"/>
      <c r="K26" s="34"/>
      <c r="L26" s="36">
        <f t="shared" si="1"/>
        <v>0</v>
      </c>
      <c r="M26" s="36">
        <f t="shared" si="0"/>
        <v>0</v>
      </c>
      <c r="N26" s="23"/>
      <c r="O26" s="17"/>
    </row>
    <row r="27" spans="1:15" s="18" customFormat="1" ht="145.5" customHeight="1">
      <c r="A27" s="13">
        <v>20</v>
      </c>
      <c r="B27" s="4" t="s">
        <v>59</v>
      </c>
      <c r="C27" s="13" t="s">
        <v>17</v>
      </c>
      <c r="D27" s="13" t="s">
        <v>18</v>
      </c>
      <c r="E27" s="13" t="s">
        <v>17</v>
      </c>
      <c r="F27" s="14">
        <v>500</v>
      </c>
      <c r="G27" s="14"/>
      <c r="H27" s="33"/>
      <c r="I27" s="13"/>
      <c r="J27" s="13"/>
      <c r="K27" s="34"/>
      <c r="L27" s="36">
        <f t="shared" si="1"/>
        <v>0</v>
      </c>
      <c r="M27" s="36">
        <f t="shared" si="0"/>
        <v>0</v>
      </c>
      <c r="N27" s="23"/>
      <c r="O27" s="17"/>
    </row>
    <row r="28" spans="1:15" s="18" customFormat="1" ht="38.25" customHeight="1">
      <c r="A28" s="13">
        <v>21</v>
      </c>
      <c r="B28" s="4" t="s">
        <v>28</v>
      </c>
      <c r="C28" s="13" t="s">
        <v>42</v>
      </c>
      <c r="D28" s="13" t="s">
        <v>18</v>
      </c>
      <c r="E28" s="13" t="s">
        <v>42</v>
      </c>
      <c r="F28" s="14">
        <v>1300</v>
      </c>
      <c r="G28" s="14"/>
      <c r="H28" s="33"/>
      <c r="I28" s="13"/>
      <c r="J28" s="13"/>
      <c r="K28" s="34"/>
      <c r="L28" s="36">
        <f t="shared" si="1"/>
        <v>0</v>
      </c>
      <c r="M28" s="36">
        <f>1.23*L28</f>
        <v>0</v>
      </c>
      <c r="N28" s="23"/>
      <c r="O28" s="17"/>
    </row>
    <row r="29" spans="1:15" s="18" customFormat="1" ht="40.5" customHeight="1">
      <c r="A29" s="13">
        <v>22</v>
      </c>
      <c r="B29" s="4" t="s">
        <v>29</v>
      </c>
      <c r="C29" s="13" t="s">
        <v>42</v>
      </c>
      <c r="D29" s="13" t="s">
        <v>18</v>
      </c>
      <c r="E29" s="13" t="s">
        <v>42</v>
      </c>
      <c r="F29" s="14">
        <v>1300</v>
      </c>
      <c r="G29" s="14"/>
      <c r="H29" s="33"/>
      <c r="I29" s="13"/>
      <c r="J29" s="13"/>
      <c r="K29" s="34"/>
      <c r="L29" s="36">
        <f t="shared" si="1"/>
        <v>0</v>
      </c>
      <c r="M29" s="36">
        <f>1.23*L29</f>
        <v>0</v>
      </c>
      <c r="N29" s="23"/>
      <c r="O29" s="17"/>
    </row>
    <row r="30" spans="1:15" s="18" customFormat="1" ht="135" customHeight="1">
      <c r="A30" s="13">
        <v>23</v>
      </c>
      <c r="B30" s="20" t="s">
        <v>61</v>
      </c>
      <c r="C30" s="13" t="s">
        <v>45</v>
      </c>
      <c r="D30" s="13" t="s">
        <v>18</v>
      </c>
      <c r="E30" s="14" t="s">
        <v>45</v>
      </c>
      <c r="F30" s="14">
        <v>300</v>
      </c>
      <c r="G30" s="22"/>
      <c r="H30" s="33"/>
      <c r="I30" s="13"/>
      <c r="J30" s="13"/>
      <c r="K30" s="34"/>
      <c r="L30" s="36">
        <f t="shared" si="1"/>
        <v>0</v>
      </c>
      <c r="M30" s="36">
        <f t="shared" si="0"/>
        <v>0</v>
      </c>
      <c r="N30" s="23"/>
      <c r="O30" s="17"/>
    </row>
    <row r="31" spans="1:15" s="18" customFormat="1" ht="99" customHeight="1">
      <c r="A31" s="13">
        <v>24</v>
      </c>
      <c r="B31" s="21" t="s">
        <v>58</v>
      </c>
      <c r="C31" s="13" t="s">
        <v>45</v>
      </c>
      <c r="D31" s="13" t="s">
        <v>18</v>
      </c>
      <c r="E31" s="14" t="s">
        <v>45</v>
      </c>
      <c r="F31" s="14">
        <v>1000</v>
      </c>
      <c r="G31" s="22"/>
      <c r="H31" s="33"/>
      <c r="I31" s="13"/>
      <c r="J31" s="13"/>
      <c r="K31" s="34"/>
      <c r="L31" s="36">
        <f t="shared" si="1"/>
        <v>0</v>
      </c>
      <c r="M31" s="36">
        <f t="shared" si="0"/>
        <v>0</v>
      </c>
      <c r="N31" s="23"/>
      <c r="O31" s="17"/>
    </row>
    <row r="32" spans="1:15" s="19" customFormat="1" ht="100.5" customHeight="1">
      <c r="A32" s="13">
        <v>25</v>
      </c>
      <c r="B32" s="4" t="s">
        <v>43</v>
      </c>
      <c r="C32" s="13" t="s">
        <v>44</v>
      </c>
      <c r="D32" s="13" t="s">
        <v>18</v>
      </c>
      <c r="E32" s="13" t="s">
        <v>44</v>
      </c>
      <c r="F32" s="14">
        <v>25</v>
      </c>
      <c r="G32" s="14"/>
      <c r="H32" s="33"/>
      <c r="I32" s="13"/>
      <c r="J32" s="13"/>
      <c r="K32" s="34"/>
      <c r="L32" s="36">
        <f t="shared" si="1"/>
        <v>0</v>
      </c>
      <c r="M32" s="36">
        <f t="shared" si="0"/>
        <v>0</v>
      </c>
      <c r="N32" s="23"/>
    </row>
    <row r="33" spans="1:14" ht="152.25" customHeight="1">
      <c r="A33" s="13">
        <v>26</v>
      </c>
      <c r="B33" s="20" t="s">
        <v>46</v>
      </c>
      <c r="C33" s="4" t="s">
        <v>44</v>
      </c>
      <c r="D33" s="4" t="s">
        <v>18</v>
      </c>
      <c r="E33" s="4" t="s">
        <v>44</v>
      </c>
      <c r="F33" s="30">
        <v>11</v>
      </c>
      <c r="G33" s="4"/>
      <c r="H33" s="28"/>
      <c r="I33" s="4"/>
      <c r="J33" s="4"/>
      <c r="K33" s="32"/>
      <c r="L33" s="36">
        <f t="shared" si="1"/>
        <v>0</v>
      </c>
      <c r="M33" s="36">
        <f t="shared" si="0"/>
        <v>0</v>
      </c>
      <c r="N33" s="24"/>
    </row>
    <row r="34" spans="1:14">
      <c r="A34" s="50" t="s">
        <v>66</v>
      </c>
      <c r="B34" s="51"/>
      <c r="C34" s="51"/>
      <c r="D34" s="51"/>
      <c r="E34" s="51"/>
      <c r="F34" s="51"/>
      <c r="G34" s="51"/>
      <c r="H34" s="51"/>
      <c r="I34" s="51"/>
      <c r="J34" s="51"/>
      <c r="K34" s="52"/>
      <c r="L34" s="37">
        <f>SUM(L8:L33)</f>
        <v>0</v>
      </c>
      <c r="M34" s="38">
        <f>SUM(M8:M33)</f>
        <v>0</v>
      </c>
    </row>
    <row r="35" spans="1:14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5"/>
      <c r="M35" s="6"/>
    </row>
    <row r="36" spans="1:14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5"/>
      <c r="M36" s="6"/>
    </row>
    <row r="37" spans="1:14">
      <c r="A37" s="7"/>
      <c r="B37" s="9"/>
      <c r="C37" s="7"/>
      <c r="D37" s="7"/>
      <c r="E37" s="7"/>
      <c r="F37" s="7"/>
      <c r="G37" s="7"/>
      <c r="H37" s="7"/>
      <c r="I37" s="7"/>
      <c r="J37" s="7"/>
      <c r="K37" s="7"/>
      <c r="L37" s="5"/>
      <c r="M37" s="6"/>
    </row>
    <row r="38" spans="1:14">
      <c r="A38" s="7"/>
      <c r="B38" s="9"/>
      <c r="C38" s="7"/>
      <c r="D38" s="7"/>
      <c r="E38" s="7"/>
      <c r="F38" s="7"/>
      <c r="G38" s="7"/>
      <c r="H38" s="7"/>
      <c r="I38" s="7"/>
      <c r="J38" s="7"/>
      <c r="K38" s="7"/>
      <c r="L38" s="5"/>
      <c r="M38" s="6"/>
    </row>
    <row r="39" spans="1:14">
      <c r="A39" s="7"/>
      <c r="B39" s="9"/>
      <c r="C39" s="7"/>
      <c r="D39" s="7"/>
      <c r="E39" s="7"/>
      <c r="F39" s="7"/>
      <c r="G39" s="7"/>
      <c r="H39" s="7"/>
      <c r="I39" s="7"/>
      <c r="J39" s="7"/>
      <c r="K39" s="7"/>
      <c r="L39" s="5"/>
      <c r="M39" s="6"/>
    </row>
    <row r="40" spans="1:14">
      <c r="A40" s="7"/>
      <c r="B40" s="53" t="s">
        <v>14</v>
      </c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</row>
    <row r="41" spans="1:14">
      <c r="A41" s="7"/>
      <c r="B41" s="8" t="s">
        <v>15</v>
      </c>
      <c r="C41" s="7"/>
      <c r="D41" s="7"/>
      <c r="E41" s="7"/>
      <c r="F41" s="7"/>
      <c r="G41" s="55" t="s">
        <v>16</v>
      </c>
      <c r="H41" s="56"/>
      <c r="I41" s="56"/>
      <c r="J41" s="56"/>
      <c r="K41" s="56"/>
      <c r="L41" s="56"/>
      <c r="M41" s="6"/>
    </row>
  </sheetData>
  <mergeCells count="7">
    <mergeCell ref="J1:M1"/>
    <mergeCell ref="A34:K34"/>
    <mergeCell ref="B40:M40"/>
    <mergeCell ref="G41:L41"/>
    <mergeCell ref="A2:M2"/>
    <mergeCell ref="A3:M3"/>
    <mergeCell ref="A6:M6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O21"/>
  <sheetViews>
    <sheetView view="pageBreakPreview" zoomScale="98" zoomScaleNormal="100" zoomScaleSheetLayoutView="98" workbookViewId="0">
      <selection activeCell="O8" sqref="O8"/>
    </sheetView>
  </sheetViews>
  <sheetFormatPr defaultRowHeight="14.25"/>
  <cols>
    <col min="1" max="1" width="3.25" style="1" customWidth="1"/>
    <col min="2" max="2" width="24.875" style="1" customWidth="1"/>
    <col min="3" max="3" width="7.375" style="1" customWidth="1"/>
    <col min="4" max="4" width="6.25" style="1" customWidth="1"/>
    <col min="5" max="5" width="7.625" style="1" customWidth="1"/>
    <col min="6" max="6" width="6.375" style="1" customWidth="1"/>
    <col min="7" max="13" width="9" style="1"/>
    <col min="14" max="14" width="9" style="26"/>
    <col min="15" max="16384" width="9" style="1"/>
  </cols>
  <sheetData>
    <row r="1" spans="1:15">
      <c r="J1" s="49" t="s">
        <v>69</v>
      </c>
      <c r="K1" s="49"/>
      <c r="L1" s="49"/>
      <c r="M1" s="49"/>
    </row>
    <row r="2" spans="1:15">
      <c r="A2" s="57" t="s">
        <v>70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1"/>
    </row>
    <row r="3" spans="1:15">
      <c r="A3" s="57" t="s">
        <v>68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1"/>
    </row>
    <row r="5" spans="1:15">
      <c r="A5" s="58" t="s">
        <v>72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</row>
    <row r="6" spans="1:15" ht="48.75">
      <c r="A6" s="39" t="s">
        <v>0</v>
      </c>
      <c r="B6" s="39" t="s">
        <v>1</v>
      </c>
      <c r="C6" s="39" t="s">
        <v>2</v>
      </c>
      <c r="D6" s="39" t="s">
        <v>3</v>
      </c>
      <c r="E6" s="40" t="s">
        <v>4</v>
      </c>
      <c r="F6" s="40" t="s">
        <v>5</v>
      </c>
      <c r="G6" s="40" t="s">
        <v>6</v>
      </c>
      <c r="H6" s="39" t="s">
        <v>7</v>
      </c>
      <c r="I6" s="39" t="s">
        <v>8</v>
      </c>
      <c r="J6" s="39" t="s">
        <v>9</v>
      </c>
      <c r="K6" s="41" t="s">
        <v>10</v>
      </c>
      <c r="L6" s="42" t="s">
        <v>11</v>
      </c>
      <c r="M6" s="43" t="s">
        <v>12</v>
      </c>
      <c r="N6" s="25"/>
      <c r="O6" s="3"/>
    </row>
    <row r="7" spans="1:15" s="18" customFormat="1" ht="63.75" customHeight="1">
      <c r="A7" s="13">
        <v>1</v>
      </c>
      <c r="B7" s="4" t="s">
        <v>48</v>
      </c>
      <c r="C7" s="13" t="s">
        <v>20</v>
      </c>
      <c r="D7" s="13" t="s">
        <v>18</v>
      </c>
      <c r="E7" s="13" t="s">
        <v>20</v>
      </c>
      <c r="F7" s="14">
        <v>100</v>
      </c>
      <c r="G7" s="14"/>
      <c r="H7" s="15"/>
      <c r="I7" s="16"/>
      <c r="J7" s="16"/>
      <c r="K7" s="31"/>
      <c r="L7" s="44">
        <f>K7*F7</f>
        <v>0</v>
      </c>
      <c r="M7" s="36">
        <f>1.05*L7</f>
        <v>0</v>
      </c>
      <c r="N7" s="23"/>
      <c r="O7" s="17"/>
    </row>
    <row r="8" spans="1:15" s="18" customFormat="1" ht="62.25" customHeight="1">
      <c r="A8" s="13">
        <v>2</v>
      </c>
      <c r="B8" s="4" t="s">
        <v>52</v>
      </c>
      <c r="C8" s="13" t="s">
        <v>20</v>
      </c>
      <c r="D8" s="13" t="s">
        <v>18</v>
      </c>
      <c r="E8" s="13" t="s">
        <v>20</v>
      </c>
      <c r="F8" s="14">
        <v>250</v>
      </c>
      <c r="G8" s="14"/>
      <c r="H8" s="15"/>
      <c r="I8" s="16"/>
      <c r="J8" s="16"/>
      <c r="K8" s="31"/>
      <c r="L8" s="44">
        <f>K8*F8</f>
        <v>0</v>
      </c>
      <c r="M8" s="36">
        <f t="shared" ref="M8:M10" si="0">1.05*L8</f>
        <v>0</v>
      </c>
      <c r="N8" s="23"/>
      <c r="O8" s="17"/>
    </row>
    <row r="9" spans="1:15" s="18" customFormat="1" ht="73.5" customHeight="1">
      <c r="A9" s="13">
        <v>3</v>
      </c>
      <c r="B9" s="4" t="s">
        <v>51</v>
      </c>
      <c r="C9" s="13" t="s">
        <v>20</v>
      </c>
      <c r="D9" s="13" t="s">
        <v>18</v>
      </c>
      <c r="E9" s="13" t="s">
        <v>20</v>
      </c>
      <c r="F9" s="14">
        <v>200</v>
      </c>
      <c r="G9" s="14"/>
      <c r="H9" s="15"/>
      <c r="I9" s="16"/>
      <c r="J9" s="16"/>
      <c r="K9" s="31"/>
      <c r="L9" s="44">
        <f>K9*F9</f>
        <v>0</v>
      </c>
      <c r="M9" s="36">
        <f t="shared" si="0"/>
        <v>0</v>
      </c>
      <c r="N9" s="23"/>
      <c r="O9" s="17"/>
    </row>
    <row r="10" spans="1:15" s="18" customFormat="1" ht="45">
      <c r="A10" s="13">
        <v>4</v>
      </c>
      <c r="B10" s="4" t="s">
        <v>50</v>
      </c>
      <c r="C10" s="13" t="s">
        <v>20</v>
      </c>
      <c r="D10" s="13" t="s">
        <v>18</v>
      </c>
      <c r="E10" s="13" t="s">
        <v>20</v>
      </c>
      <c r="F10" s="14">
        <v>25</v>
      </c>
      <c r="G10" s="14"/>
      <c r="H10" s="15"/>
      <c r="I10" s="16"/>
      <c r="J10" s="16"/>
      <c r="K10" s="31"/>
      <c r="L10" s="44">
        <f>K10*F10</f>
        <v>0</v>
      </c>
      <c r="M10" s="36">
        <f t="shared" si="0"/>
        <v>0</v>
      </c>
      <c r="N10" s="23"/>
      <c r="O10" s="17"/>
    </row>
    <row r="11" spans="1:15" ht="88.5" customHeight="1">
      <c r="A11" s="4">
        <v>5</v>
      </c>
      <c r="B11" s="4" t="s">
        <v>49</v>
      </c>
      <c r="C11" s="13" t="s">
        <v>20</v>
      </c>
      <c r="D11" s="4" t="s">
        <v>18</v>
      </c>
      <c r="E11" s="13" t="s">
        <v>20</v>
      </c>
      <c r="F11" s="30">
        <v>450</v>
      </c>
      <c r="G11" s="4" t="s">
        <v>53</v>
      </c>
      <c r="H11" s="10"/>
      <c r="I11" s="11"/>
      <c r="J11" s="11"/>
      <c r="K11" s="29"/>
      <c r="L11" s="44">
        <f>K11*F11</f>
        <v>0</v>
      </c>
      <c r="M11" s="36">
        <f>1.08*L11</f>
        <v>0</v>
      </c>
      <c r="N11" s="24"/>
    </row>
    <row r="12" spans="1:15" ht="88.5" customHeight="1">
      <c r="A12" s="4">
        <v>6</v>
      </c>
      <c r="B12" s="4" t="s">
        <v>54</v>
      </c>
      <c r="C12" s="4" t="s">
        <v>20</v>
      </c>
      <c r="D12" s="4" t="s">
        <v>18</v>
      </c>
      <c r="E12" s="4" t="s">
        <v>20</v>
      </c>
      <c r="F12" s="30">
        <v>1300</v>
      </c>
      <c r="G12" s="4"/>
      <c r="H12" s="10"/>
      <c r="I12" s="11"/>
      <c r="J12" s="11"/>
      <c r="K12" s="29"/>
      <c r="L12" s="45">
        <f>F12*K12</f>
        <v>0</v>
      </c>
      <c r="M12" s="46">
        <f>L12*1.05</f>
        <v>0</v>
      </c>
      <c r="N12" s="24"/>
    </row>
    <row r="13" spans="1:15" ht="88.5" customHeight="1">
      <c r="A13" s="4">
        <v>7</v>
      </c>
      <c r="B13" s="35" t="s">
        <v>65</v>
      </c>
      <c r="C13" s="4" t="s">
        <v>20</v>
      </c>
      <c r="D13" s="4" t="s">
        <v>18</v>
      </c>
      <c r="E13" s="4" t="s">
        <v>20</v>
      </c>
      <c r="F13" s="30">
        <v>400</v>
      </c>
      <c r="G13" s="4" t="s">
        <v>64</v>
      </c>
      <c r="H13" s="28"/>
      <c r="I13" s="4"/>
      <c r="J13" s="4"/>
      <c r="K13" s="32"/>
      <c r="L13" s="45">
        <f>F13*K13</f>
        <v>0</v>
      </c>
      <c r="M13" s="46">
        <f>L13*1.05</f>
        <v>0</v>
      </c>
      <c r="N13" s="24"/>
    </row>
    <row r="14" spans="1:15">
      <c r="A14" s="50" t="s">
        <v>71</v>
      </c>
      <c r="B14" s="51"/>
      <c r="C14" s="51"/>
      <c r="D14" s="51"/>
      <c r="E14" s="51"/>
      <c r="F14" s="51"/>
      <c r="G14" s="51"/>
      <c r="H14" s="51"/>
      <c r="I14" s="51"/>
      <c r="J14" s="51"/>
      <c r="K14" s="52"/>
      <c r="L14" s="37">
        <f>SUM(L7:L13)</f>
        <v>0</v>
      </c>
      <c r="M14" s="38">
        <f>SUM(M7:M13)</f>
        <v>0</v>
      </c>
    </row>
    <row r="15" spans="1:15" ht="9.75" customHeight="1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5"/>
      <c r="M15" s="6"/>
    </row>
    <row r="16" spans="1:15" hidden="1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5"/>
      <c r="M16" s="6"/>
    </row>
    <row r="17" spans="1:13">
      <c r="A17" s="7"/>
      <c r="B17" s="9"/>
      <c r="C17" s="7"/>
      <c r="D17" s="7"/>
      <c r="E17" s="7"/>
      <c r="F17" s="7"/>
      <c r="G17" s="7"/>
      <c r="H17" s="7"/>
      <c r="I17" s="7"/>
      <c r="J17" s="7"/>
      <c r="K17" s="7"/>
      <c r="L17" s="5"/>
      <c r="M17" s="6"/>
    </row>
    <row r="18" spans="1:13">
      <c r="A18" s="7"/>
      <c r="B18" s="9"/>
      <c r="C18" s="7"/>
      <c r="D18" s="7"/>
      <c r="E18" s="7"/>
      <c r="F18" s="7"/>
      <c r="G18" s="7"/>
      <c r="H18" s="7"/>
      <c r="I18" s="7"/>
      <c r="J18" s="7"/>
      <c r="K18" s="7"/>
      <c r="L18" s="5"/>
      <c r="M18" s="6"/>
    </row>
    <row r="19" spans="1:13">
      <c r="A19" s="7"/>
      <c r="B19" s="9"/>
      <c r="C19" s="7"/>
      <c r="D19" s="7"/>
      <c r="E19" s="7"/>
      <c r="F19" s="7"/>
      <c r="G19" s="7"/>
      <c r="H19" s="7"/>
      <c r="I19" s="7"/>
      <c r="J19" s="7"/>
      <c r="K19" s="7"/>
      <c r="L19" s="5"/>
      <c r="M19" s="6"/>
    </row>
    <row r="20" spans="1:13">
      <c r="A20" s="7"/>
      <c r="B20" s="53" t="s">
        <v>14</v>
      </c>
      <c r="C20" s="54"/>
      <c r="D20" s="54"/>
      <c r="E20" s="54"/>
      <c r="F20" s="54"/>
      <c r="G20" s="54"/>
      <c r="H20" s="54"/>
      <c r="I20" s="54"/>
      <c r="J20" s="54"/>
      <c r="K20" s="54"/>
      <c r="L20" s="54"/>
      <c r="M20" s="54"/>
    </row>
    <row r="21" spans="1:13">
      <c r="A21" s="7"/>
      <c r="B21" s="8" t="s">
        <v>15</v>
      </c>
      <c r="C21" s="7"/>
      <c r="D21" s="7"/>
      <c r="E21" s="7"/>
      <c r="F21" s="7"/>
      <c r="G21" s="55" t="s">
        <v>16</v>
      </c>
      <c r="H21" s="56"/>
      <c r="I21" s="56"/>
      <c r="J21" s="56"/>
      <c r="K21" s="56"/>
      <c r="L21" s="56"/>
      <c r="M21" s="6"/>
    </row>
  </sheetData>
  <mergeCells count="7">
    <mergeCell ref="A14:K14"/>
    <mergeCell ref="B20:M20"/>
    <mergeCell ref="G21:L21"/>
    <mergeCell ref="J1:M1"/>
    <mergeCell ref="A2:M2"/>
    <mergeCell ref="A3:M3"/>
    <mergeCell ref="A5:M5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O15"/>
  <sheetViews>
    <sheetView tabSelected="1" view="pageBreakPreview" zoomScale="93" zoomScaleNormal="100" zoomScaleSheetLayoutView="93" workbookViewId="0">
      <selection activeCell="P16" sqref="P16"/>
    </sheetView>
  </sheetViews>
  <sheetFormatPr defaultRowHeight="14.25"/>
  <cols>
    <col min="1" max="1" width="3" style="1" customWidth="1"/>
    <col min="2" max="2" width="21" style="1" customWidth="1"/>
    <col min="3" max="3" width="6.375" style="1" customWidth="1"/>
    <col min="4" max="4" width="8" style="1" customWidth="1"/>
    <col min="5" max="16384" width="9" style="1"/>
  </cols>
  <sheetData>
    <row r="1" spans="1:15">
      <c r="J1" s="49" t="s">
        <v>69</v>
      </c>
      <c r="K1" s="49"/>
      <c r="L1" s="49"/>
      <c r="M1" s="49"/>
      <c r="N1" s="26"/>
    </row>
    <row r="2" spans="1:15">
      <c r="A2" s="57" t="s">
        <v>70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</row>
    <row r="3" spans="1:15">
      <c r="A3" s="57" t="s">
        <v>68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</row>
    <row r="5" spans="1:15">
      <c r="A5" s="59" t="s">
        <v>73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</row>
    <row r="6" spans="1:15" ht="48.75">
      <c r="A6" s="39" t="s">
        <v>0</v>
      </c>
      <c r="B6" s="39" t="s">
        <v>1</v>
      </c>
      <c r="C6" s="39" t="s">
        <v>2</v>
      </c>
      <c r="D6" s="39" t="s">
        <v>3</v>
      </c>
      <c r="E6" s="40" t="s">
        <v>4</v>
      </c>
      <c r="F6" s="40" t="s">
        <v>5</v>
      </c>
      <c r="G6" s="40" t="s">
        <v>6</v>
      </c>
      <c r="H6" s="39" t="s">
        <v>7</v>
      </c>
      <c r="I6" s="39" t="s">
        <v>8</v>
      </c>
      <c r="J6" s="39" t="s">
        <v>9</v>
      </c>
      <c r="K6" s="41" t="s">
        <v>10</v>
      </c>
      <c r="L6" s="42" t="s">
        <v>11</v>
      </c>
      <c r="M6" s="43" t="s">
        <v>12</v>
      </c>
      <c r="N6" s="2"/>
      <c r="O6" s="3"/>
    </row>
    <row r="7" spans="1:15" s="12" customFormat="1" ht="89.25" customHeight="1">
      <c r="A7" s="4">
        <v>1</v>
      </c>
      <c r="B7" s="4" t="s">
        <v>56</v>
      </c>
      <c r="C7" s="4" t="s">
        <v>18</v>
      </c>
      <c r="D7" s="4" t="s">
        <v>18</v>
      </c>
      <c r="E7" s="4" t="s">
        <v>57</v>
      </c>
      <c r="F7" s="30">
        <v>400</v>
      </c>
      <c r="G7" s="4" t="s">
        <v>55</v>
      </c>
      <c r="H7" s="10"/>
      <c r="I7" s="11"/>
      <c r="J7" s="11"/>
      <c r="K7" s="29"/>
      <c r="L7" s="45">
        <f>F7*K7</f>
        <v>0</v>
      </c>
      <c r="M7" s="47">
        <f>1.08*L7</f>
        <v>0</v>
      </c>
      <c r="N7" s="27"/>
    </row>
    <row r="8" spans="1:15">
      <c r="A8" s="50" t="s">
        <v>13</v>
      </c>
      <c r="B8" s="51"/>
      <c r="C8" s="51"/>
      <c r="D8" s="51"/>
      <c r="E8" s="51"/>
      <c r="F8" s="51"/>
      <c r="G8" s="51"/>
      <c r="H8" s="51"/>
      <c r="I8" s="51"/>
      <c r="J8" s="51"/>
      <c r="K8" s="52"/>
      <c r="L8" s="37">
        <f>L7</f>
        <v>0</v>
      </c>
      <c r="M8" s="48">
        <f>SUM(M7)</f>
        <v>0</v>
      </c>
    </row>
    <row r="9" spans="1:15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5"/>
      <c r="M9" s="6"/>
    </row>
    <row r="10" spans="1:1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5"/>
      <c r="M10" s="6"/>
    </row>
    <row r="11" spans="1:15">
      <c r="A11" s="7"/>
      <c r="B11" s="9"/>
      <c r="C11" s="7"/>
      <c r="D11" s="7"/>
      <c r="E11" s="7"/>
      <c r="F11" s="7"/>
      <c r="G11" s="7"/>
      <c r="H11" s="7"/>
      <c r="I11" s="7"/>
      <c r="J11" s="7"/>
      <c r="K11" s="7"/>
      <c r="L11" s="5"/>
      <c r="M11" s="6"/>
    </row>
    <row r="12" spans="1:15">
      <c r="A12" s="7"/>
      <c r="B12" s="9"/>
      <c r="C12" s="7"/>
      <c r="D12" s="7"/>
      <c r="E12" s="7"/>
      <c r="F12" s="7"/>
      <c r="G12" s="7"/>
      <c r="H12" s="7"/>
      <c r="I12" s="7"/>
      <c r="J12" s="7"/>
      <c r="K12" s="7"/>
      <c r="L12" s="5"/>
      <c r="M12" s="6"/>
    </row>
    <row r="13" spans="1:15">
      <c r="A13" s="7"/>
      <c r="B13" s="9"/>
      <c r="C13" s="7"/>
      <c r="D13" s="7"/>
      <c r="E13" s="7"/>
      <c r="F13" s="7"/>
      <c r="G13" s="7"/>
      <c r="H13" s="7"/>
      <c r="I13" s="7"/>
      <c r="J13" s="7"/>
      <c r="K13" s="7"/>
      <c r="L13" s="5"/>
      <c r="M13" s="6"/>
    </row>
    <row r="14" spans="1:15">
      <c r="A14" s="7"/>
      <c r="B14" s="53" t="s">
        <v>14</v>
      </c>
      <c r="C14" s="54"/>
      <c r="D14" s="54"/>
      <c r="E14" s="54"/>
      <c r="F14" s="54"/>
      <c r="G14" s="54"/>
      <c r="H14" s="54"/>
      <c r="I14" s="54"/>
      <c r="J14" s="54"/>
      <c r="K14" s="54"/>
      <c r="L14" s="54"/>
      <c r="M14" s="54"/>
    </row>
    <row r="15" spans="1:15">
      <c r="A15" s="7"/>
      <c r="B15" s="8" t="s">
        <v>15</v>
      </c>
      <c r="C15" s="7"/>
      <c r="D15" s="7"/>
      <c r="E15" s="7"/>
      <c r="F15" s="7"/>
      <c r="G15" s="55" t="s">
        <v>16</v>
      </c>
      <c r="H15" s="56"/>
      <c r="I15" s="56"/>
      <c r="J15" s="56"/>
      <c r="K15" s="56"/>
      <c r="L15" s="56"/>
      <c r="M15" s="6"/>
    </row>
  </sheetData>
  <mergeCells count="7">
    <mergeCell ref="A8:K8"/>
    <mergeCell ref="B14:M14"/>
    <mergeCell ref="G15:L15"/>
    <mergeCell ref="J1:M1"/>
    <mergeCell ref="A2:M2"/>
    <mergeCell ref="A3:M3"/>
    <mergeCell ref="A5:M5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Część nr 1</vt:lpstr>
      <vt:lpstr>Część nr 2</vt:lpstr>
      <vt:lpstr>Część nr 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epomorska</dc:creator>
  <cp:lastModifiedBy>Katarzyna Czarnocka</cp:lastModifiedBy>
  <cp:lastPrinted>2019-05-23T08:07:48Z</cp:lastPrinted>
  <dcterms:created xsi:type="dcterms:W3CDTF">2017-01-23T13:41:13Z</dcterms:created>
  <dcterms:modified xsi:type="dcterms:W3CDTF">2019-06-13T07:22:42Z</dcterms:modified>
</cp:coreProperties>
</file>